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ycena" sheetId="1" r:id="rId1"/>
    <sheet name="Cennik" sheetId="2" state="hidden" r:id="rId2"/>
  </sheets>
  <definedNames>
    <definedName name="_xlnm.Print_Area" localSheetId="0">'Wycena'!$A$1:$P$35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<sst xmlns="http://schemas.openxmlformats.org/spreadsheetml/2006/main" count="99" uniqueCount="59">
  <si>
    <t>ESIMA Jakub Wiśniewski</t>
  </si>
  <si>
    <t>86-022 Dobrcz, Trzeciewiec 38, Tel 516-484-552 www.esima.pl, esima@esima.pl</t>
  </si>
  <si>
    <t>NIP 554-245-75-66 REGON  INGBSK O. w Bydgoszczy PLN PL22105011391000009135067826</t>
  </si>
  <si>
    <t>Zamówienie moskitier plisowanych</t>
  </si>
  <si>
    <t>Dla:</t>
  </si>
  <si>
    <t xml:space="preserve"> </t>
  </si>
  <si>
    <t>Zlc:</t>
  </si>
  <si>
    <t xml:space="preserve">Data  </t>
  </si>
  <si>
    <t>Termin</t>
  </si>
  <si>
    <t>Lp.</t>
  </si>
  <si>
    <t>Wariant wymiarowania A, B, C, D</t>
  </si>
  <si>
    <t>Szerokość całkowita</t>
  </si>
  <si>
    <t>Wysokość całkowita</t>
  </si>
  <si>
    <r>
      <rPr>
        <sz val="12"/>
        <rFont val="Arial"/>
        <family val="2"/>
      </rPr>
      <t xml:space="preserve">Ilość </t>
    </r>
    <r>
      <rPr>
        <sz val="9"/>
        <rFont val="Arial"/>
        <family val="2"/>
      </rPr>
      <t>szt</t>
    </r>
  </si>
  <si>
    <t>Ilość prowadnic pionowych 0, 1 lub 2</t>
  </si>
  <si>
    <t>kolor ramy</t>
  </si>
  <si>
    <t>kolor profilu dolnego</t>
  </si>
  <si>
    <t>Rodzaj profilu dolnego</t>
  </si>
  <si>
    <t>kolor siatki</t>
  </si>
  <si>
    <t>Strona pakietu patrząc od zewnątrz</t>
  </si>
  <si>
    <t>Profil dolny</t>
  </si>
  <si>
    <t>Wariant wymiaru szerokości</t>
  </si>
  <si>
    <r>
      <rPr>
        <sz val="10"/>
        <rFont val="Arial"/>
        <family val="2"/>
      </rPr>
      <t xml:space="preserve">A – szerokość </t>
    </r>
    <r>
      <rPr>
        <u val="single"/>
        <sz val="10"/>
        <rFont val="Arial"/>
        <family val="2"/>
      </rPr>
      <t>całkowita moskitiery</t>
    </r>
    <r>
      <rPr>
        <sz val="10"/>
        <rFont val="Arial"/>
        <family val="2"/>
      </rPr>
      <t xml:space="preserve"> lub szerokość we wnęce prowadnicy z odsadzeniem</t>
    </r>
  </si>
  <si>
    <t>B – szerokość światła między prowadnicami PPMO53</t>
  </si>
  <si>
    <t>C – szerokość zewnętrzna rolety z prowadnicami PPMO53; stosujemy tylko gdy nie ma prowadnic pionowych</t>
  </si>
  <si>
    <t>Szerokość zestawu</t>
  </si>
  <si>
    <t>szerokość całkowita moskitiery</t>
  </si>
  <si>
    <t>D- szerokość do osi podziału – STOSOWAĆ TYLKO GDY NIE CHCESZ PROWADNIC PIONOWYCH</t>
  </si>
  <si>
    <t>600-800</t>
  </si>
  <si>
    <t>801-1200</t>
  </si>
  <si>
    <t>1201-1600</t>
  </si>
  <si>
    <t>1601-2000</t>
  </si>
  <si>
    <t>2001-2400</t>
  </si>
  <si>
    <t>2401-3000</t>
  </si>
  <si>
    <t>3001-4000</t>
  </si>
  <si>
    <t>wysokość całkowita</t>
  </si>
  <si>
    <t>1920-2320</t>
  </si>
  <si>
    <t>2321-2700</t>
  </si>
  <si>
    <t>wymiar nie dostępny</t>
  </si>
  <si>
    <t>Standard</t>
  </si>
  <si>
    <t>Premium</t>
  </si>
  <si>
    <t>Premium-SZ</t>
  </si>
  <si>
    <t>Premium-MRSZ</t>
  </si>
  <si>
    <t>LAKIEROWANIE</t>
  </si>
  <si>
    <t>biały</t>
  </si>
  <si>
    <t>brąz</t>
  </si>
  <si>
    <t>zł. dąb</t>
  </si>
  <si>
    <t>orzech</t>
  </si>
  <si>
    <t>antracyt</t>
  </si>
  <si>
    <t>RAL</t>
  </si>
  <si>
    <t>narożnik wew</t>
  </si>
  <si>
    <t>Profil ramki</t>
  </si>
  <si>
    <t>Uchwyt</t>
  </si>
  <si>
    <t>Profil okna</t>
  </si>
  <si>
    <t>Narożnik</t>
  </si>
  <si>
    <t>Standardowy</t>
  </si>
  <si>
    <t>Zewnętrzny</t>
  </si>
  <si>
    <t>Odwrócony</t>
  </si>
  <si>
    <t>Wewnętrzny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</si>
</sst>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d/mm/yyyy"/>
    <numFmt numFmtId="167" formatCode="0.00%"/>
    <numFmt numFmtId="168" formatCode="General"/>
  </numFmts>
  <fonts count="17">
    <font>
      <sz val="10"/>
      <name val="Arial"/>
      <family val="2"/>
    </font>
    <font>
      <b/>
      <i/>
      <u val="single"/>
      <sz val="10"/>
      <name val="Arial"/>
      <family val="2"/>
    </font>
    <font>
      <sz val="20"/>
      <color indexed="9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sz val="10"/>
      <color indexed="5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2" borderId="0" applyNumberFormat="0" applyBorder="0" applyProtection="0">
      <alignment horizontal="center" vertical="center"/>
    </xf>
    <xf numFmtId="164" fontId="0" fillId="3" borderId="0" applyNumberFormat="0" applyFont="0" applyBorder="0" applyAlignment="0" applyProtection="0"/>
    <xf numFmtId="164" fontId="3" fillId="4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 hidden="1" locked="0"/>
    </xf>
    <xf numFmtId="164" fontId="4" fillId="0" borderId="0" xfId="0" applyFont="1" applyAlignment="1" applyProtection="1">
      <alignment horizontal="center" vertical="center"/>
      <protection hidden="1" locked="0"/>
    </xf>
    <xf numFmtId="164" fontId="5" fillId="0" borderId="0" xfId="0" applyFont="1" applyAlignment="1" applyProtection="1">
      <alignment/>
      <protection hidden="1" locked="0"/>
    </xf>
    <xf numFmtId="164" fontId="0" fillId="0" borderId="0" xfId="0" applyFont="1" applyAlignment="1" applyProtection="1">
      <alignment horizontal="center"/>
      <protection hidden="1" locked="0"/>
    </xf>
    <xf numFmtId="164" fontId="6" fillId="0" borderId="0" xfId="0" applyFont="1" applyAlignment="1" applyProtection="1">
      <alignment horizontal="left" vertical="center"/>
      <protection hidden="1" locked="0"/>
    </xf>
    <xf numFmtId="164" fontId="7" fillId="0" borderId="0" xfId="0" applyFont="1" applyAlignment="1" applyProtection="1">
      <alignment/>
      <protection hidden="1" locked="0"/>
    </xf>
    <xf numFmtId="164" fontId="7" fillId="0" borderId="0" xfId="0" applyFont="1" applyAlignment="1" applyProtection="1">
      <alignment vertical="center"/>
      <protection hidden="1" locked="0"/>
    </xf>
    <xf numFmtId="164" fontId="0" fillId="0" borderId="1" xfId="0" applyFont="1" applyBorder="1" applyAlignment="1" applyProtection="1">
      <alignment/>
      <protection hidden="1" locked="0"/>
    </xf>
    <xf numFmtId="164" fontId="0" fillId="0" borderId="1" xfId="0" applyFont="1" applyBorder="1" applyAlignment="1">
      <alignment/>
    </xf>
    <xf numFmtId="164" fontId="0" fillId="0" borderId="2" xfId="0" applyFont="1" applyBorder="1" applyAlignment="1" applyProtection="1">
      <alignment/>
      <protection locked="0"/>
    </xf>
    <xf numFmtId="164" fontId="6" fillId="0" borderId="0" xfId="0" applyFont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 vertical="center"/>
      <protection hidden="1" locked="0"/>
    </xf>
    <xf numFmtId="164" fontId="6" fillId="2" borderId="3" xfId="0" applyFont="1" applyFill="1" applyBorder="1" applyAlignment="1">
      <alignment horizontal="center" vertical="center"/>
    </xf>
    <xf numFmtId="164" fontId="8" fillId="0" borderId="3" xfId="0" applyFont="1" applyBorder="1" applyAlignment="1" applyProtection="1">
      <alignment horizontal="center" vertical="center"/>
      <protection hidden="1" locked="0"/>
    </xf>
    <xf numFmtId="164" fontId="0" fillId="0" borderId="3" xfId="0" applyFont="1" applyBorder="1" applyAlignment="1" applyProtection="1">
      <alignment horizontal="right" vertical="center"/>
      <protection hidden="1" locked="0"/>
    </xf>
    <xf numFmtId="166" fontId="9" fillId="0" borderId="3" xfId="0" applyNumberFormat="1" applyFont="1" applyBorder="1" applyAlignment="1" applyProtection="1">
      <alignment horizontal="center" vertical="center"/>
      <protection hidden="1" locked="0"/>
    </xf>
    <xf numFmtId="166" fontId="10" fillId="0" borderId="3" xfId="0" applyNumberFormat="1" applyFont="1" applyBorder="1" applyAlignment="1" applyProtection="1">
      <alignment horizontal="center" vertical="center"/>
      <protection hidden="1" locked="0"/>
    </xf>
    <xf numFmtId="164" fontId="11" fillId="0" borderId="3" xfId="0" applyFont="1" applyBorder="1" applyAlignment="1" applyProtection="1">
      <alignment horizontal="center" vertical="center" textRotation="90"/>
      <protection locked="0"/>
    </xf>
    <xf numFmtId="164" fontId="10" fillId="0" borderId="3" xfId="0" applyFont="1" applyBorder="1" applyAlignment="1" applyProtection="1">
      <alignment horizontal="center" vertical="center" textRotation="90" wrapText="1"/>
      <protection locked="0"/>
    </xf>
    <xf numFmtId="164" fontId="9" fillId="0" borderId="3" xfId="0" applyFont="1" applyBorder="1" applyAlignment="1" applyProtection="1">
      <alignment horizontal="center" vertical="center" textRotation="90" wrapText="1"/>
      <protection locked="0"/>
    </xf>
    <xf numFmtId="164" fontId="12" fillId="0" borderId="0" xfId="0" applyFont="1" applyAlignment="1">
      <alignment horizontal="left" vertical="center"/>
    </xf>
    <xf numFmtId="164" fontId="0" fillId="0" borderId="0" xfId="0" applyFont="1" applyAlignment="1" applyProtection="1">
      <alignment textRotation="90"/>
      <protection locked="0"/>
    </xf>
    <xf numFmtId="164" fontId="11" fillId="0" borderId="3" xfId="0" applyFont="1" applyBorder="1" applyAlignment="1" applyProtection="1">
      <alignment horizontal="center" vertical="center"/>
      <protection locked="0"/>
    </xf>
    <xf numFmtId="164" fontId="10" fillId="5" borderId="3" xfId="0" applyFont="1" applyFill="1" applyBorder="1" applyAlignment="1" applyProtection="1">
      <alignment horizontal="center" vertical="center"/>
      <protection locked="0"/>
    </xf>
    <xf numFmtId="164" fontId="0" fillId="0" borderId="3" xfId="0" applyFont="1" applyBorder="1" applyAlignment="1">
      <alignment/>
    </xf>
    <xf numFmtId="164" fontId="13" fillId="0" borderId="3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0" fillId="0" borderId="3" xfId="0" applyFont="1" applyBorder="1" applyAlignment="1">
      <alignment horizontal="center" vertical="center"/>
    </xf>
    <xf numFmtId="164" fontId="3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15" fillId="0" borderId="0" xfId="0" applyFont="1" applyAlignment="1">
      <alignment/>
    </xf>
    <xf numFmtId="164" fontId="5" fillId="0" borderId="3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16" fillId="6" borderId="4" xfId="0" applyFont="1" applyFill="1" applyBorder="1" applyAlignment="1">
      <alignment horizontal="center" vertical="center" wrapText="1"/>
    </xf>
    <xf numFmtId="164" fontId="16" fillId="6" borderId="3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16" fillId="6" borderId="4" xfId="0" applyFont="1" applyFill="1" applyBorder="1" applyAlignment="1">
      <alignment horizontal="center" vertical="center"/>
    </xf>
    <xf numFmtId="164" fontId="16" fillId="0" borderId="5" xfId="0" applyFont="1" applyBorder="1" applyAlignment="1">
      <alignment horizontal="center" vertical="center"/>
    </xf>
    <xf numFmtId="164" fontId="16" fillId="0" borderId="6" xfId="0" applyFont="1" applyBorder="1" applyAlignment="1">
      <alignment horizontal="center" vertical="center"/>
    </xf>
    <xf numFmtId="164" fontId="16" fillId="6" borderId="5" xfId="0" applyFont="1" applyFill="1" applyBorder="1" applyAlignment="1">
      <alignment horizontal="center" vertical="center"/>
    </xf>
    <xf numFmtId="164" fontId="16" fillId="0" borderId="5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/>
      <protection locked="0"/>
    </xf>
    <xf numFmtId="164" fontId="15" fillId="0" borderId="0" xfId="0" applyFont="1" applyBorder="1" applyAlignment="1" applyProtection="1">
      <alignment vertical="center"/>
      <protection locked="0"/>
    </xf>
    <xf numFmtId="164" fontId="5" fillId="0" borderId="0" xfId="0" applyFont="1" applyBorder="1" applyAlignment="1" applyProtection="1">
      <alignment vertical="center"/>
      <protection locked="0"/>
    </xf>
    <xf numFmtId="164" fontId="0" fillId="0" borderId="0" xfId="0" applyFont="1" applyBorder="1" applyAlignment="1">
      <alignment/>
    </xf>
    <xf numFmtId="164" fontId="5" fillId="0" borderId="0" xfId="0" applyFont="1" applyAlignment="1" applyProtection="1">
      <alignment horizontal="left" vertical="center" wrapText="1"/>
      <protection locked="0"/>
    </xf>
    <xf numFmtId="164" fontId="0" fillId="7" borderId="0" xfId="0" applyFont="1" applyFill="1" applyAlignment="1">
      <alignment/>
    </xf>
    <xf numFmtId="164" fontId="0" fillId="8" borderId="0" xfId="0" applyFont="1" applyFill="1" applyAlignment="1">
      <alignment/>
    </xf>
    <xf numFmtId="167" fontId="0" fillId="0" borderId="0" xfId="0" applyNumberFormat="1" applyAlignment="1">
      <alignment/>
    </xf>
    <xf numFmtId="164" fontId="0" fillId="7" borderId="0" xfId="0" applyFont="1" applyFill="1" applyAlignment="1">
      <alignment horizontal="center" vertical="center"/>
    </xf>
    <xf numFmtId="164" fontId="0" fillId="9" borderId="0" xfId="0" applyFill="1" applyAlignment="1">
      <alignment/>
    </xf>
    <xf numFmtId="164" fontId="0" fillId="10" borderId="0" xfId="0" applyFont="1" applyFill="1" applyAlignment="1">
      <alignment/>
    </xf>
    <xf numFmtId="164" fontId="0" fillId="11" borderId="0" xfId="0" applyFont="1" applyFill="1" applyAlignment="1">
      <alignment/>
    </xf>
    <xf numFmtId="164" fontId="0" fillId="12" borderId="0" xfId="0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ynik2" xfId="20"/>
    <cellStyle name="wygaszone" xfId="21"/>
    <cellStyle name="Bez tytułu1" xfId="22"/>
    <cellStyle name="Bez tytułu2" xfId="23"/>
  </cellStyles>
  <dxfs count="2">
    <dxf>
      <fill>
        <patternFill patternType="solid">
          <fgColor rgb="FFFFFF99"/>
          <bgColor rgb="FFFFFF66"/>
        </patternFill>
      </fill>
      <border/>
    </dxf>
    <dxf>
      <font>
        <b/>
        <i val="0"/>
        <sz val="12"/>
      </font>
      <fill>
        <patternFill patternType="solid">
          <fgColor rgb="FFFF66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66CC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FF66"/>
      <rgbColor rgb="003366FF"/>
      <rgbColor rgb="0033CCCC"/>
      <rgbColor rgb="0066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323850</xdr:colOff>
      <xdr:row>0</xdr:row>
      <xdr:rowOff>0</xdr:rowOff>
    </xdr:from>
    <xdr:to>
      <xdr:col>3</xdr:col>
      <xdr:colOff>57150</xdr:colOff>
      <xdr:row>2</xdr:row>
      <xdr:rowOff>76200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1715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12</xdr:col>
      <xdr:colOff>123825</xdr:colOff>
      <xdr:row>10</xdr:row>
      <xdr:rowOff>1123950</xdr:rowOff>
    </xdr:from>
    <xdr:to>
      <xdr:col>15</xdr:col>
      <xdr:colOff>228600</xdr:colOff>
      <xdr:row>13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2257425"/>
          <a:ext cx="15335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12</xdr:col>
      <xdr:colOff>104775</xdr:colOff>
      <xdr:row>13</xdr:row>
      <xdr:rowOff>190500</xdr:rowOff>
    </xdr:from>
    <xdr:to>
      <xdr:col>15</xdr:col>
      <xdr:colOff>238125</xdr:colOff>
      <xdr:row>18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2857500"/>
          <a:ext cx="15621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12</xdr:col>
      <xdr:colOff>209550</xdr:colOff>
      <xdr:row>17</xdr:row>
      <xdr:rowOff>171450</xdr:rowOff>
    </xdr:from>
    <xdr:to>
      <xdr:col>15</xdr:col>
      <xdr:colOff>228600</xdr:colOff>
      <xdr:row>21</xdr:row>
      <xdr:rowOff>57150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3533775"/>
          <a:ext cx="14478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27</xdr:row>
      <xdr:rowOff>28575</xdr:rowOff>
    </xdr:from>
    <xdr:to>
      <xdr:col>2</xdr:col>
      <xdr:colOff>723900</xdr:colOff>
      <xdr:row>30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057775"/>
          <a:ext cx="16573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23</xdr:row>
      <xdr:rowOff>0</xdr:rowOff>
    </xdr:from>
    <xdr:to>
      <xdr:col>2</xdr:col>
      <xdr:colOff>771525</xdr:colOff>
      <xdr:row>25</xdr:row>
      <xdr:rowOff>95250</xdr:rowOff>
    </xdr:to>
    <xdr:pic>
      <xdr:nvPicPr>
        <xdr:cNvPr id="6" name="Obraz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438650"/>
          <a:ext cx="17049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32</xdr:row>
      <xdr:rowOff>38100</xdr:rowOff>
    </xdr:from>
    <xdr:to>
      <xdr:col>3</xdr:col>
      <xdr:colOff>247650</xdr:colOff>
      <xdr:row>34</xdr:row>
      <xdr:rowOff>247650</xdr:rowOff>
    </xdr:to>
    <xdr:pic>
      <xdr:nvPicPr>
        <xdr:cNvPr id="7" name="Obraz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915025"/>
          <a:ext cx="19621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161925</xdr:colOff>
      <xdr:row>19</xdr:row>
      <xdr:rowOff>38100</xdr:rowOff>
    </xdr:from>
    <xdr:to>
      <xdr:col>7</xdr:col>
      <xdr:colOff>485775</xdr:colOff>
      <xdr:row>21</xdr:row>
      <xdr:rowOff>104775</xdr:rowOff>
    </xdr:to>
    <xdr:pic>
      <xdr:nvPicPr>
        <xdr:cNvPr id="8" name="Obraz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71825" y="3800475"/>
          <a:ext cx="1647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19</xdr:row>
      <xdr:rowOff>47625</xdr:rowOff>
    </xdr:from>
    <xdr:to>
      <xdr:col>4</xdr:col>
      <xdr:colOff>152400</xdr:colOff>
      <xdr:row>21</xdr:row>
      <xdr:rowOff>47625</xdr:rowOff>
    </xdr:to>
    <xdr:pic>
      <xdr:nvPicPr>
        <xdr:cNvPr id="9" name="Obraz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810000"/>
          <a:ext cx="22479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9</xdr:col>
      <xdr:colOff>419100</xdr:colOff>
      <xdr:row>22</xdr:row>
      <xdr:rowOff>28575</xdr:rowOff>
    </xdr:from>
    <xdr:to>
      <xdr:col>15</xdr:col>
      <xdr:colOff>276225</xdr:colOff>
      <xdr:row>26</xdr:row>
      <xdr:rowOff>19050</xdr:rowOff>
    </xdr:to>
    <xdr:pic>
      <xdr:nvPicPr>
        <xdr:cNvPr id="10" name="Obraz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0" y="4305300"/>
          <a:ext cx="27146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showGridLines="0" tabSelected="1" workbookViewId="0" topLeftCell="A1">
      <selection activeCell="A32" sqref="A32"/>
    </sheetView>
  </sheetViews>
  <sheetFormatPr defaultColWidth="9.140625" defaultRowHeight="9" customHeight="1"/>
  <cols>
    <col min="1" max="1" width="4.140625" style="1" customWidth="1"/>
    <col min="2" max="2" width="9.8515625" style="1" customWidth="1"/>
    <col min="3" max="3" width="11.7109375" style="1" customWidth="1"/>
    <col min="4" max="4" width="7.57421875" style="1" customWidth="1"/>
    <col min="5" max="5" width="11.8515625" style="1" customWidth="1"/>
    <col min="6" max="6" width="11.00390625" style="1" customWidth="1"/>
    <col min="7" max="7" width="8.8515625" style="1" customWidth="1"/>
    <col min="8" max="8" width="8.421875" style="1" customWidth="1"/>
    <col min="9" max="9" width="7.421875" style="1" customWidth="1"/>
    <col min="10" max="14" width="7.140625" style="1" customWidth="1"/>
    <col min="15" max="16" width="7.140625" style="2" customWidth="1"/>
    <col min="17" max="17" width="7.7109375" style="2" customWidth="1"/>
    <col min="18" max="18" width="11.57421875" style="2" customWidth="1"/>
    <col min="19" max="19" width="13.7109375" style="2" customWidth="1"/>
    <col min="20" max="20" width="18.57421875" style="2" customWidth="1"/>
    <col min="21" max="21" width="16.57421875" style="2" customWidth="1"/>
    <col min="22" max="22" width="19.00390625" style="2" customWidth="1"/>
    <col min="23" max="23" width="15.00390625" style="2" customWidth="1"/>
    <col min="24" max="24" width="29.00390625" style="2" customWidth="1"/>
    <col min="25" max="26" width="11.57421875" style="2" customWidth="1"/>
    <col min="27" max="16384" width="11.57421875" style="1" customWidth="1"/>
  </cols>
  <sheetData>
    <row r="1" spans="2:33" s="3" customFormat="1" ht="9" customHeight="1">
      <c r="B1" s="2"/>
      <c r="C1" s="4"/>
      <c r="I1" s="5" t="s">
        <v>0</v>
      </c>
      <c r="J1" s="5"/>
      <c r="L1" s="2"/>
      <c r="M1" s="5"/>
      <c r="N1" s="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E1" s="6"/>
      <c r="AF1" s="6"/>
      <c r="AG1" s="6"/>
    </row>
    <row r="2" spans="2:33" s="3" customFormat="1" ht="6.75" customHeight="1">
      <c r="B2" s="2"/>
      <c r="G2" s="7"/>
      <c r="H2" s="7"/>
      <c r="I2" s="8" t="s">
        <v>1</v>
      </c>
      <c r="J2" s="8"/>
      <c r="M2" s="8"/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E2" s="6"/>
      <c r="AF2" s="6"/>
      <c r="AG2" s="6"/>
    </row>
    <row r="3" spans="2:33" s="3" customFormat="1" ht="6.75" customHeight="1">
      <c r="B3" s="2"/>
      <c r="I3" s="9" t="s">
        <v>2</v>
      </c>
      <c r="J3" s="9"/>
      <c r="M3" s="9"/>
      <c r="N3" s="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E3" s="6"/>
      <c r="AF3" s="6"/>
      <c r="AG3" s="6"/>
    </row>
    <row r="4" spans="1:33" s="3" customFormat="1" ht="3" customHeight="1">
      <c r="A4" s="10"/>
      <c r="B4" s="1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E4" s="6"/>
      <c r="AF4" s="6"/>
      <c r="AG4" s="6"/>
    </row>
    <row r="5" spans="1:13" ht="6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6.5" customHeight="1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</row>
    <row r="7" ht="6" customHeight="1"/>
    <row r="8" spans="1:33" s="3" customFormat="1" ht="12.75">
      <c r="A8" s="15" t="s">
        <v>4</v>
      </c>
      <c r="B8" s="16" t="s">
        <v>5</v>
      </c>
      <c r="C8" s="16"/>
      <c r="D8" s="16"/>
      <c r="E8" s="16"/>
      <c r="F8" s="16"/>
      <c r="G8" s="17" t="s">
        <v>6</v>
      </c>
      <c r="H8" s="17"/>
      <c r="I8" s="17"/>
      <c r="J8" s="17"/>
      <c r="K8" s="17"/>
      <c r="L8" s="18" t="s">
        <v>7</v>
      </c>
      <c r="M8" s="19"/>
      <c r="N8" s="1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E8" s="6"/>
      <c r="AF8" s="6"/>
      <c r="AG8" s="6"/>
    </row>
    <row r="9" spans="1:33" s="3" customFormat="1" ht="15">
      <c r="A9" s="15"/>
      <c r="B9" s="16"/>
      <c r="C9" s="16"/>
      <c r="D9" s="16"/>
      <c r="E9" s="16"/>
      <c r="F9" s="16"/>
      <c r="G9" s="17"/>
      <c r="H9" s="17"/>
      <c r="I9" s="17"/>
      <c r="J9" s="17"/>
      <c r="K9" s="17"/>
      <c r="L9" s="18" t="s">
        <v>8</v>
      </c>
      <c r="M9" s="20"/>
      <c r="N9" s="2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E9" s="6"/>
      <c r="AF9" s="6"/>
      <c r="AG9" s="6"/>
    </row>
    <row r="10" ht="7.5" customHeight="1"/>
    <row r="11" spans="1:26" s="25" customFormat="1" ht="90" customHeight="1">
      <c r="A11" s="21" t="s">
        <v>9</v>
      </c>
      <c r="B11" s="22" t="s">
        <v>10</v>
      </c>
      <c r="C11" s="22" t="s">
        <v>11</v>
      </c>
      <c r="D11" s="22" t="s">
        <v>12</v>
      </c>
      <c r="E11" s="22" t="s">
        <v>13</v>
      </c>
      <c r="F11" s="23" t="s">
        <v>14</v>
      </c>
      <c r="G11" s="23" t="s">
        <v>15</v>
      </c>
      <c r="H11" s="23" t="s">
        <v>16</v>
      </c>
      <c r="I11" s="23" t="s">
        <v>17</v>
      </c>
      <c r="J11" s="23" t="s">
        <v>18</v>
      </c>
      <c r="K11" s="23" t="s">
        <v>19</v>
      </c>
      <c r="L11" s="2"/>
      <c r="M11" s="2"/>
      <c r="N11" s="24" t="s">
        <v>20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14" ht="15">
      <c r="A12" s="26">
        <v>1</v>
      </c>
      <c r="B12" s="26"/>
      <c r="C12" s="27"/>
      <c r="D12" s="27"/>
      <c r="E12" s="27"/>
      <c r="F12" s="27"/>
      <c r="G12" s="28"/>
      <c r="H12" s="28"/>
      <c r="I12" s="28"/>
      <c r="J12" s="29"/>
      <c r="K12" s="28"/>
      <c r="L12" s="2"/>
      <c r="M12" s="2"/>
      <c r="N12" s="2"/>
    </row>
    <row r="13" spans="1:14" ht="15.75">
      <c r="A13" s="26">
        <v>2</v>
      </c>
      <c r="B13" s="26"/>
      <c r="C13" s="27"/>
      <c r="D13" s="27"/>
      <c r="E13" s="27"/>
      <c r="F13" s="27"/>
      <c r="G13" s="28"/>
      <c r="H13" s="28"/>
      <c r="I13" s="28"/>
      <c r="J13" s="29"/>
      <c r="K13" s="28"/>
      <c r="L13" s="30">
        <v>1</v>
      </c>
      <c r="M13" s="2"/>
      <c r="N13" s="2"/>
    </row>
    <row r="14" spans="1:14" ht="15.75">
      <c r="A14" s="26">
        <v>3</v>
      </c>
      <c r="B14" s="26"/>
      <c r="C14" s="27"/>
      <c r="D14" s="27"/>
      <c r="E14" s="27"/>
      <c r="F14" s="27"/>
      <c r="G14" s="28"/>
      <c r="H14" s="28"/>
      <c r="I14" s="28"/>
      <c r="J14" s="29"/>
      <c r="K14" s="28"/>
      <c r="L14" s="30"/>
      <c r="M14" s="2"/>
      <c r="N14" s="2"/>
    </row>
    <row r="15" spans="1:14" ht="15.75">
      <c r="A15" s="26">
        <v>4</v>
      </c>
      <c r="B15" s="26"/>
      <c r="C15" s="27"/>
      <c r="D15" s="27"/>
      <c r="E15" s="27"/>
      <c r="F15" s="27"/>
      <c r="G15" s="28"/>
      <c r="H15" s="28"/>
      <c r="I15" s="28"/>
      <c r="J15" s="29"/>
      <c r="K15" s="28"/>
      <c r="L15" s="30"/>
      <c r="M15" s="2"/>
      <c r="N15" s="2"/>
    </row>
    <row r="16" spans="1:14" ht="15">
      <c r="A16" s="26">
        <v>5</v>
      </c>
      <c r="B16" s="26"/>
      <c r="C16" s="27"/>
      <c r="D16" s="27"/>
      <c r="E16" s="27"/>
      <c r="F16" s="27"/>
      <c r="G16" s="28"/>
      <c r="H16" s="28"/>
      <c r="I16" s="28"/>
      <c r="J16" s="31"/>
      <c r="K16" s="28"/>
      <c r="L16" s="32">
        <v>2</v>
      </c>
      <c r="M16" s="2"/>
      <c r="N16" s="2"/>
    </row>
    <row r="17" spans="1:14" ht="8.25" customHeight="1">
      <c r="A17"/>
      <c r="B17"/>
      <c r="C17"/>
      <c r="D17"/>
      <c r="E17"/>
      <c r="F17"/>
      <c r="G17"/>
      <c r="H17"/>
      <c r="I17" s="2"/>
      <c r="J17" s="2"/>
      <c r="K17" s="2"/>
      <c r="L17" s="32"/>
      <c r="M17" s="2"/>
      <c r="N17" s="2"/>
    </row>
    <row r="18" spans="1:14" ht="15.75">
      <c r="A18" t="s">
        <v>21</v>
      </c>
      <c r="B18"/>
      <c r="C18"/>
      <c r="D18"/>
      <c r="E18"/>
      <c r="F18"/>
      <c r="G18"/>
      <c r="H18"/>
      <c r="I18" s="2"/>
      <c r="J18" s="2"/>
      <c r="K18" s="2"/>
      <c r="L18" s="30"/>
      <c r="M18" s="2"/>
      <c r="N18" s="2"/>
    </row>
    <row r="19" spans="1:14" ht="15.75">
      <c r="A19" t="s">
        <v>22</v>
      </c>
      <c r="B19"/>
      <c r="C19"/>
      <c r="D19"/>
      <c r="E19"/>
      <c r="F19"/>
      <c r="G19"/>
      <c r="H19"/>
      <c r="I19" s="2"/>
      <c r="J19" s="2"/>
      <c r="K19" s="2"/>
      <c r="L19" s="30"/>
      <c r="M19" s="2"/>
      <c r="N19" s="2"/>
    </row>
    <row r="20" spans="1:14" ht="15.75">
      <c r="A20"/>
      <c r="B20"/>
      <c r="C20"/>
      <c r="D20"/>
      <c r="E20"/>
      <c r="F20"/>
      <c r="G20"/>
      <c r="H20"/>
      <c r="I20" s="2"/>
      <c r="J20" s="2"/>
      <c r="K20" s="2"/>
      <c r="L20" s="30">
        <v>3</v>
      </c>
      <c r="M20" s="2"/>
      <c r="N20" s="2"/>
    </row>
    <row r="21" spans="1:14" ht="15.75">
      <c r="A21"/>
      <c r="B21"/>
      <c r="C21"/>
      <c r="D21"/>
      <c r="E21"/>
      <c r="F21"/>
      <c r="G21"/>
      <c r="H21"/>
      <c r="I21" s="2"/>
      <c r="J21" s="2"/>
      <c r="K21" s="2"/>
      <c r="L21" s="30"/>
      <c r="M21" s="2"/>
      <c r="N21" s="2"/>
    </row>
    <row r="22" spans="1:12" s="2" customFormat="1" ht="9" customHeight="1">
      <c r="A22"/>
      <c r="B22"/>
      <c r="C22"/>
      <c r="D22"/>
      <c r="E22"/>
      <c r="L22"/>
    </row>
    <row r="23" s="2" customFormat="1" ht="12.75">
      <c r="A23" s="2" t="s">
        <v>23</v>
      </c>
    </row>
    <row r="24" spans="1:5" s="2" customFormat="1" ht="12.75">
      <c r="A24"/>
      <c r="C24"/>
      <c r="D24"/>
      <c r="E24"/>
    </row>
    <row r="25" spans="1:5" s="2" customFormat="1" ht="12.75">
      <c r="A25" s="1"/>
      <c r="B25" s="1"/>
      <c r="C25"/>
      <c r="D25" s="1"/>
      <c r="E25"/>
    </row>
    <row r="26" spans="1:5" s="2" customFormat="1" ht="10.5" customHeight="1">
      <c r="A26"/>
      <c r="B26" s="1"/>
      <c r="C26" s="1"/>
      <c r="D26" s="1"/>
      <c r="E26" s="1"/>
    </row>
    <row r="27" spans="1:16" ht="10.5" customHeight="1">
      <c r="A27" t="s">
        <v>24</v>
      </c>
      <c r="B27"/>
      <c r="C27"/>
      <c r="D27"/>
      <c r="E27"/>
      <c r="I27" s="2"/>
      <c r="J27" s="2"/>
      <c r="N27" s="2"/>
      <c r="P27" s="1"/>
    </row>
    <row r="28" spans="1:16" ht="12.75">
      <c r="A28"/>
      <c r="B28"/>
      <c r="C28"/>
      <c r="D28"/>
      <c r="E28"/>
      <c r="F28" s="2"/>
      <c r="G28" s="2"/>
      <c r="H28"/>
      <c r="I28"/>
      <c r="J28"/>
      <c r="K28"/>
      <c r="L28"/>
      <c r="M28"/>
      <c r="N28"/>
      <c r="O28"/>
      <c r="P28"/>
    </row>
    <row r="29" spans="1:16" ht="12.75">
      <c r="A29"/>
      <c r="B29"/>
      <c r="C29"/>
      <c r="D29"/>
      <c r="E29"/>
      <c r="F29" s="2"/>
      <c r="G29" s="2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 s="2"/>
      <c r="G30" s="2"/>
      <c r="H30" s="33"/>
      <c r="I30" s="34" t="s">
        <v>25</v>
      </c>
      <c r="J30" s="33"/>
      <c r="K30" s="33"/>
      <c r="L30" s="33"/>
      <c r="M30" s="33"/>
      <c r="N30" s="33"/>
      <c r="O30" s="33"/>
      <c r="P30" s="33"/>
    </row>
    <row r="31" spans="1:16" ht="9" customHeight="1">
      <c r="A31"/>
      <c r="B31"/>
      <c r="C31"/>
      <c r="D31"/>
      <c r="E31"/>
      <c r="F31" s="2"/>
      <c r="G31" s="2"/>
      <c r="H31" s="33"/>
      <c r="I31" s="33"/>
      <c r="J31" s="35" t="s">
        <v>26</v>
      </c>
      <c r="K31" s="35"/>
      <c r="L31" s="35"/>
      <c r="M31" s="35"/>
      <c r="N31" s="35"/>
      <c r="O31" s="35"/>
      <c r="P31" s="35"/>
    </row>
    <row r="32" spans="1:16" ht="19.5">
      <c r="A32" t="s">
        <v>27</v>
      </c>
      <c r="B32"/>
      <c r="C32"/>
      <c r="D32"/>
      <c r="E32"/>
      <c r="F32" s="2"/>
      <c r="G32" s="2"/>
      <c r="H32" s="33"/>
      <c r="I32" s="36"/>
      <c r="J32" s="37" t="s">
        <v>28</v>
      </c>
      <c r="K32" s="37" t="s">
        <v>29</v>
      </c>
      <c r="L32" s="37" t="s">
        <v>30</v>
      </c>
      <c r="M32" s="37" t="s">
        <v>31</v>
      </c>
      <c r="N32" s="37" t="s">
        <v>32</v>
      </c>
      <c r="O32" s="37" t="s">
        <v>33</v>
      </c>
      <c r="P32" s="38" t="s">
        <v>34</v>
      </c>
    </row>
    <row r="33" spans="1:16" ht="12.75" customHeight="1">
      <c r="A33"/>
      <c r="B33"/>
      <c r="C33"/>
      <c r="D33"/>
      <c r="E33" s="2"/>
      <c r="F33" s="2"/>
      <c r="G33" s="2"/>
      <c r="H33" s="39" t="s">
        <v>35</v>
      </c>
      <c r="I33" s="40" t="s">
        <v>36</v>
      </c>
      <c r="J33" s="41">
        <v>120</v>
      </c>
      <c r="K33" s="41">
        <v>130</v>
      </c>
      <c r="L33" s="41">
        <v>145</v>
      </c>
      <c r="M33" s="41">
        <v>155</v>
      </c>
      <c r="N33" s="41">
        <v>170</v>
      </c>
      <c r="O33" s="41">
        <v>185</v>
      </c>
      <c r="P33" s="42">
        <v>210</v>
      </c>
    </row>
    <row r="34" spans="1:16" ht="24" customHeight="1">
      <c r="A34"/>
      <c r="B34"/>
      <c r="C34"/>
      <c r="D34"/>
      <c r="E34" s="2"/>
      <c r="F34" s="2"/>
      <c r="G34" s="2"/>
      <c r="H34" s="39"/>
      <c r="I34" s="43" t="s">
        <v>37</v>
      </c>
      <c r="J34" s="44" t="s">
        <v>38</v>
      </c>
      <c r="K34" s="41">
        <v>130</v>
      </c>
      <c r="L34" s="41">
        <v>145</v>
      </c>
      <c r="M34" s="41">
        <v>155</v>
      </c>
      <c r="N34" s="41">
        <v>170</v>
      </c>
      <c r="O34" s="41">
        <v>185</v>
      </c>
      <c r="P34" s="42">
        <v>210</v>
      </c>
    </row>
    <row r="35" spans="1:14" ht="23.25" customHeight="1">
      <c r="A35"/>
      <c r="B35"/>
      <c r="C35"/>
      <c r="D35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30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2"/>
      <c r="M40" s="2"/>
      <c r="N40" s="2"/>
    </row>
    <row r="41" spans="1:14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8"/>
      <c r="L41" s="2"/>
      <c r="M41" s="2"/>
      <c r="N41" s="2"/>
    </row>
    <row r="42" spans="1:14" ht="12.75">
      <c r="A42" s="49"/>
      <c r="B42" s="49"/>
      <c r="C42" s="49"/>
      <c r="D42" s="49"/>
      <c r="E42" s="47"/>
      <c r="F42" s="47"/>
      <c r="G42" s="47"/>
      <c r="H42" s="47"/>
      <c r="I42" s="47"/>
      <c r="J42" s="47"/>
      <c r="K42" s="48"/>
      <c r="L42" s="2"/>
      <c r="M42" s="2"/>
      <c r="N42" s="2"/>
    </row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6:K6"/>
    <mergeCell ref="A8:A9"/>
    <mergeCell ref="B8:F9"/>
    <mergeCell ref="G8:G9"/>
    <mergeCell ref="H8:K9"/>
    <mergeCell ref="M8:N8"/>
    <mergeCell ref="M9:N9"/>
    <mergeCell ref="L16:L17"/>
    <mergeCell ref="J31:P31"/>
    <mergeCell ref="H33:H34"/>
    <mergeCell ref="A42:D42"/>
  </mergeCells>
  <conditionalFormatting sqref="B8">
    <cfRule type="cellIs" priority="1" dxfId="0" operator="equal" stopIfTrue="1">
      <formula>0</formula>
    </cfRule>
  </conditionalFormatting>
  <conditionalFormatting sqref="D12:E16 H12:H16">
    <cfRule type="expression" priority="2" dxfId="1" stopIfTrue="1">
      <formula>IF($B30="tak",1,0)</formula>
    </cfRule>
  </conditionalFormatting>
  <dataValidations count="6">
    <dataValidation operator="equal" allowBlank="1" showErrorMessage="1" sqref="A1:A4 AA1:IV4 A8:A9 AA8:IV9">
      <formula1>0</formula1>
    </dataValidation>
    <dataValidation errorStyle="information" type="whole" allowBlank="1" promptTitle="Szerokość całkowita rolety w mm" prompt="wartość między 500 a 6000 mm" error="Wartość poza zakresem" sqref="C12:C16">
      <formula1>0</formula1>
      <formula2>0</formula2>
    </dataValidation>
    <dataValidation errorStyle="information" type="whole" allowBlank="1" showInputMessage="1" promptTitle="Całkowita wysokość rolety w mm" prompt="Wysokość rolety łącznie ze skrzynką&#10;Wartość między 400 a 6000" errorTitle="Uwaga!" error="Wartość poza zakresem" sqref="D12:D16">
      <formula1>400</formula1>
      <formula2>6000</formula2>
    </dataValidation>
    <dataValidation type="whole" operator="equal" allowBlank="1" showInputMessage="1" promptTitle="Ilość rolet" prompt="  " sqref="E12:E16">
      <formula1>0</formula1>
    </dataValidation>
    <dataValidation type="whole" operator="equal" allowBlank="1" promptTitle="Ilość rolet" prompt="  " sqref="F12:F16">
      <formula1>0</formula1>
    </dataValidation>
    <dataValidation type="list" operator="equal" allowBlank="1" showErrorMessage="1" sqref="J12:J16">
      <formula1>"szara,czarna"</formula1>
    </dataValidation>
  </dataValidations>
  <printOptions/>
  <pageMargins left="0.3541666666666667" right="0.31527777777777777" top="0.19652777777777777" bottom="0.31527777777777777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L77"/>
  <sheetViews>
    <sheetView workbookViewId="0" topLeftCell="A1">
      <selection activeCell="F25" sqref="F25"/>
    </sheetView>
  </sheetViews>
  <sheetFormatPr defaultColWidth="9.140625" defaultRowHeight="12.75"/>
  <cols>
    <col min="1" max="6" width="11.57421875" style="0" customWidth="1"/>
    <col min="7" max="7" width="27.57421875" style="0" customWidth="1"/>
    <col min="8" max="11" width="11.57421875" style="0" customWidth="1"/>
    <col min="12" max="12" width="22.7109375" style="0" customWidth="1"/>
    <col min="13" max="16384" width="11.57421875" style="0" customWidth="1"/>
  </cols>
  <sheetData>
    <row r="16" spans="4:8" ht="12.75">
      <c r="D16" s="50" t="s">
        <v>39</v>
      </c>
      <c r="E16" s="50" t="s">
        <v>40</v>
      </c>
      <c r="F16" s="50" t="s">
        <v>41</v>
      </c>
      <c r="G16" s="50" t="s">
        <v>42</v>
      </c>
      <c r="H16" t="s">
        <v>43</v>
      </c>
    </row>
    <row r="17" spans="3:7" ht="12.75">
      <c r="C17" s="51" t="s">
        <v>44</v>
      </c>
      <c r="D17">
        <v>0</v>
      </c>
      <c r="E17" s="52"/>
      <c r="F17" s="52"/>
      <c r="G17" s="52"/>
    </row>
    <row r="18" spans="3:7" ht="12.75">
      <c r="C18" s="51" t="s">
        <v>45</v>
      </c>
      <c r="D18">
        <v>0</v>
      </c>
      <c r="E18" s="52"/>
      <c r="F18" s="52"/>
      <c r="G18" s="52"/>
    </row>
    <row r="19" spans="3:7" ht="12.75">
      <c r="C19" s="51" t="s">
        <v>46</v>
      </c>
      <c r="D19">
        <v>0</v>
      </c>
      <c r="E19" s="52"/>
      <c r="F19" s="52"/>
      <c r="G19" s="52"/>
    </row>
    <row r="20" spans="3:7" ht="12.75">
      <c r="C20" s="51" t="s">
        <v>47</v>
      </c>
      <c r="D20">
        <v>0</v>
      </c>
      <c r="E20" s="52"/>
      <c r="F20" s="52"/>
      <c r="G20" s="52"/>
    </row>
    <row r="21" spans="3:7" ht="12.75">
      <c r="C21" s="51" t="s">
        <v>48</v>
      </c>
      <c r="D21">
        <v>0</v>
      </c>
      <c r="E21" s="52"/>
      <c r="F21" s="52"/>
      <c r="G21" s="52"/>
    </row>
    <row r="22" spans="3:7" ht="12.75">
      <c r="C22" s="51" t="s">
        <v>49</v>
      </c>
      <c r="D22">
        <v>0</v>
      </c>
      <c r="E22" s="52"/>
      <c r="F22" s="52"/>
      <c r="G22" s="52"/>
    </row>
    <row r="23" spans="3:7" ht="12.75">
      <c r="C23" s="51"/>
      <c r="E23" s="52"/>
      <c r="F23" s="52"/>
      <c r="G23" s="52"/>
    </row>
    <row r="24" ht="12.75">
      <c r="C24" t="s">
        <v>50</v>
      </c>
    </row>
    <row r="29" spans="3:4" ht="12.75">
      <c r="C29" s="53" t="s">
        <v>51</v>
      </c>
      <c r="D29" s="53"/>
    </row>
    <row r="30" spans="1:4" ht="12.75">
      <c r="A30" s="54">
        <f>Wycena!C12*Wycena!D12/1000000</f>
        <v>0</v>
      </c>
      <c r="B30" s="54" t="e">
        <f>IF(A30&lt;VLOOKUP(Wycena!J32,$C$30:$D$33,2,1),0,"tak")</f>
        <v>#N/A</v>
      </c>
      <c r="C30" s="50" t="s">
        <v>39</v>
      </c>
      <c r="D30" s="50">
        <v>1.75</v>
      </c>
    </row>
    <row r="31" spans="1:4" ht="12.75">
      <c r="A31" s="54">
        <f>Wycena!C13*Wycena!D13/1000000</f>
        <v>0</v>
      </c>
      <c r="B31" s="54" t="e">
        <f>IF(A31&lt;VLOOKUP(Wycena!J33,$C$30:$D$33,2,1),0,"tak")</f>
        <v>#N/A</v>
      </c>
      <c r="C31" s="50" t="s">
        <v>40</v>
      </c>
      <c r="D31" s="50">
        <v>3</v>
      </c>
    </row>
    <row r="32" spans="1:4" ht="12.75">
      <c r="A32" s="54">
        <f>Wycena!C14*Wycena!D14/1000000</f>
        <v>0</v>
      </c>
      <c r="B32" s="54">
        <f>IF(A32&lt;VLOOKUP(Wycena!J34,$C$30:$D$33,2,1),0,"tak")</f>
        <v>0</v>
      </c>
      <c r="C32" s="50" t="s">
        <v>41</v>
      </c>
      <c r="D32" s="50">
        <v>3</v>
      </c>
    </row>
    <row r="33" spans="1:4" ht="12.75">
      <c r="A33" s="54">
        <f>Wycena!C15*Wycena!D15/1000000</f>
        <v>0</v>
      </c>
      <c r="B33" s="54">
        <f>IF(A33&lt;VLOOKUP(Wycena!J34,$C$30:$D$33,2,1),0,"tak")</f>
        <v>0</v>
      </c>
      <c r="C33" s="50" t="s">
        <v>42</v>
      </c>
      <c r="D33" s="50">
        <v>3</v>
      </c>
    </row>
    <row r="34" spans="1:4" ht="12.75">
      <c r="A34" s="54">
        <f>Wycena!C16*Wycena!D16/1000000</f>
        <v>0</v>
      </c>
      <c r="B34" s="54">
        <f>IF(A34&lt;VLOOKUP(Wycena!J34,$C$30:$D$33,2,1),0,"tak")</f>
        <v>0</v>
      </c>
      <c r="C34" s="50"/>
      <c r="D34" s="50"/>
    </row>
    <row r="35" spans="1:2" ht="12.75">
      <c r="A35" s="54">
        <f>Wycena!B17*Wycena!C17/1000000</f>
        <v>0</v>
      </c>
      <c r="B35" s="54">
        <f>IF(A35&lt;VLOOKUP(Wycena!J34,$C$30:$D$33,2,1),0,"tak")</f>
        <v>0</v>
      </c>
    </row>
    <row r="36" spans="1:2" ht="12.75">
      <c r="A36" s="54">
        <f>Wycena!B18*Wycena!C18/1000000</f>
        <v>0</v>
      </c>
      <c r="B36" s="54" t="e">
        <f>IF(A36&lt;VLOOKUP(Wycena!K17,$C$30:$D$33,2,1),0,"tak")</f>
        <v>#N/A</v>
      </c>
    </row>
    <row r="37" spans="1:2" ht="12.75">
      <c r="A37" s="54">
        <f>Wycena!B19*Wycena!C19/1000000</f>
        <v>0</v>
      </c>
      <c r="B37" s="54" t="e">
        <f>IF(A37&lt;VLOOKUP(Wycena!K19,$C$30:$D$33,2,1),0,"tak")</f>
        <v>#N/A</v>
      </c>
    </row>
    <row r="38" spans="1:2" ht="12.75">
      <c r="A38" s="54">
        <f>Wycena!B20*Wycena!C20/1000000</f>
        <v>0</v>
      </c>
      <c r="B38" s="54" t="e">
        <f>IF(A38&lt;VLOOKUP(Wycena!K20,$C$30:$D$33,2,1),0,"tak")</f>
        <v>#N/A</v>
      </c>
    </row>
    <row r="39" spans="1:2" ht="12.75">
      <c r="A39" s="54">
        <f>Wycena!B21*Wycena!C21/1000000</f>
        <v>0</v>
      </c>
      <c r="B39" s="54" t="e">
        <f>IF(A39&lt;VLOOKUP(Wycena!J30,$C$30:$D$33,2,1),0,"tak")</f>
        <v>#N/A</v>
      </c>
    </row>
    <row r="40" spans="1:2" ht="12.75">
      <c r="A40" s="54">
        <f>Wycena!B22*Wycena!C22/1000000</f>
        <v>0</v>
      </c>
      <c r="B40" s="54">
        <f>IF(A40&lt;VLOOKUP(Wycena!J31,$C$30:$D$33,2,1),0,"tak")</f>
        <v>0</v>
      </c>
    </row>
    <row r="41" spans="1:7" ht="12.75">
      <c r="A41" s="54">
        <f>Wycena!B23*Wycena!C23/1000000</f>
        <v>0</v>
      </c>
      <c r="B41" s="54" t="e">
        <f>IF(A41&lt;VLOOKUP(Wycena!J32,$C$30:$D$33,2,1),0,"tak")</f>
        <v>#N/A</v>
      </c>
      <c r="C41" t="s">
        <v>52</v>
      </c>
      <c r="E41" s="55" t="s">
        <v>53</v>
      </c>
      <c r="G41" s="56" t="s">
        <v>54</v>
      </c>
    </row>
    <row r="42" spans="1:7" ht="12.75">
      <c r="A42" s="54">
        <f>Wycena!B24*Wycena!C24/1000000</f>
        <v>0</v>
      </c>
      <c r="B42" s="54" t="e">
        <f>IF(A42&lt;VLOOKUP(Wycena!J33,$C$30:$D$33,2,1),0,"tak")</f>
        <v>#N/A</v>
      </c>
      <c r="C42" s="57">
        <v>0</v>
      </c>
      <c r="E42" s="55" t="s">
        <v>55</v>
      </c>
      <c r="G42" s="56" t="s">
        <v>56</v>
      </c>
    </row>
    <row r="43" spans="1:7" ht="12.75">
      <c r="A43" s="54">
        <f>Wycena!B25*Wycena!C25/1000000</f>
        <v>0</v>
      </c>
      <c r="B43" s="54">
        <f>IF(A43&lt;VLOOKUP(Wycena!J34,$C$30:$D$33,2,1),0,"tak")</f>
        <v>0</v>
      </c>
      <c r="C43" s="57">
        <v>5</v>
      </c>
      <c r="E43" s="55" t="s">
        <v>57</v>
      </c>
      <c r="G43" s="56" t="s">
        <v>58</v>
      </c>
    </row>
    <row r="44" spans="1:7" ht="12.75">
      <c r="A44" s="54">
        <f>Wycena!B26*Wycena!C26/1000000</f>
        <v>0</v>
      </c>
      <c r="B44" s="54" t="e">
        <f>IF(A44&lt;VLOOKUP(Wycena!K26,$C$30:$D$33,2,1),0,"tak")</f>
        <v>#N/A</v>
      </c>
      <c r="C44" s="57">
        <v>10</v>
      </c>
      <c r="E44" s="55"/>
      <c r="G44" s="56"/>
    </row>
    <row r="45" spans="1:7" ht="12.75">
      <c r="A45" s="54">
        <f>Wycena!B27*Wycena!C27/1000000</f>
        <v>0</v>
      </c>
      <c r="B45" s="54" t="e">
        <f>IF(A45&lt;VLOOKUP(Wycena!K27,$C$30:$D$33,2,1),0,"tak")</f>
        <v>#N/A</v>
      </c>
      <c r="C45" s="57">
        <v>15</v>
      </c>
      <c r="E45" s="55"/>
      <c r="G45" s="56"/>
    </row>
    <row r="46" spans="3:7" ht="12.75">
      <c r="C46" s="57">
        <v>18</v>
      </c>
      <c r="E46" s="55"/>
      <c r="G46" s="56"/>
    </row>
    <row r="47" spans="3:7" ht="12.75">
      <c r="C47" s="57"/>
      <c r="E47" s="55"/>
      <c r="G47" s="56"/>
    </row>
    <row r="48" spans="3:7" ht="12.75">
      <c r="C48" s="57"/>
      <c r="E48" s="55"/>
      <c r="G48" s="56"/>
    </row>
    <row r="56" spans="3:12" ht="12.75">
      <c r="C56" s="55" t="s">
        <v>55</v>
      </c>
      <c r="D56" s="56" t="s">
        <v>56</v>
      </c>
      <c r="E56" s="50" t="s">
        <v>39</v>
      </c>
      <c r="G56">
        <f aca="true" t="shared" si="0" ref="G56:G64">_xlfn.CONCAT(C56,D56)</f>
        <v>0</v>
      </c>
      <c r="H56" s="50" t="s">
        <v>39</v>
      </c>
      <c r="K56">
        <v>1</v>
      </c>
      <c r="L56">
        <f>CONCATENATE(Wycena!G12,Wycena!H12)</f>
      </c>
    </row>
    <row r="57" spans="3:12" ht="12.75">
      <c r="C57" s="55" t="s">
        <v>55</v>
      </c>
      <c r="D57" s="56" t="s">
        <v>56</v>
      </c>
      <c r="E57" s="50" t="s">
        <v>40</v>
      </c>
      <c r="G57">
        <f t="shared" si="0"/>
        <v>0</v>
      </c>
      <c r="H57" s="50" t="s">
        <v>40</v>
      </c>
      <c r="K57">
        <v>2</v>
      </c>
      <c r="L57">
        <f>CONCATENATE(Wycena!G13,Wycena!H13)</f>
      </c>
    </row>
    <row r="58" spans="3:12" ht="12.75">
      <c r="C58" s="55" t="s">
        <v>55</v>
      </c>
      <c r="D58" s="56" t="s">
        <v>56</v>
      </c>
      <c r="E58" s="50" t="s">
        <v>41</v>
      </c>
      <c r="G58">
        <f t="shared" si="0"/>
        <v>0</v>
      </c>
      <c r="H58" s="50" t="s">
        <v>41</v>
      </c>
      <c r="K58">
        <v>3</v>
      </c>
      <c r="L58">
        <f>CONCATENATE(Wycena!G14,Wycena!H14)</f>
      </c>
    </row>
    <row r="59" spans="3:12" ht="12.75">
      <c r="C59" s="55" t="s">
        <v>57</v>
      </c>
      <c r="D59" s="56" t="s">
        <v>56</v>
      </c>
      <c r="E59" s="50" t="s">
        <v>39</v>
      </c>
      <c r="G59">
        <f t="shared" si="0"/>
        <v>0</v>
      </c>
      <c r="H59" s="50" t="s">
        <v>39</v>
      </c>
      <c r="K59">
        <v>4</v>
      </c>
      <c r="L59">
        <f>CONCATENATE(Wycena!G15,Wycena!H15)</f>
      </c>
    </row>
    <row r="60" spans="3:12" ht="12.75">
      <c r="C60" s="55" t="s">
        <v>57</v>
      </c>
      <c r="D60" s="56" t="s">
        <v>56</v>
      </c>
      <c r="E60" s="50" t="s">
        <v>40</v>
      </c>
      <c r="G60">
        <f t="shared" si="0"/>
        <v>0</v>
      </c>
      <c r="H60" s="50" t="s">
        <v>40</v>
      </c>
      <c r="K60">
        <v>5</v>
      </c>
      <c r="L60">
        <f>CONCATENATE(Wycena!G16,Wycena!H16)</f>
      </c>
    </row>
    <row r="61" spans="3:12" ht="12.75">
      <c r="C61" s="55" t="s">
        <v>55</v>
      </c>
      <c r="D61" s="56" t="s">
        <v>58</v>
      </c>
      <c r="E61" s="50" t="s">
        <v>40</v>
      </c>
      <c r="G61">
        <f t="shared" si="0"/>
        <v>0</v>
      </c>
      <c r="H61" s="50" t="s">
        <v>40</v>
      </c>
      <c r="K61">
        <v>6</v>
      </c>
      <c r="L61">
        <f>CONCATENATE(Wycena!E17,Wycena!F17)</f>
      </c>
    </row>
    <row r="62" spans="3:12" ht="12.75">
      <c r="C62" s="55" t="s">
        <v>55</v>
      </c>
      <c r="D62" s="56" t="s">
        <v>58</v>
      </c>
      <c r="E62" s="50" t="s">
        <v>41</v>
      </c>
      <c r="G62">
        <f t="shared" si="0"/>
        <v>0</v>
      </c>
      <c r="H62" s="50" t="s">
        <v>41</v>
      </c>
      <c r="K62">
        <v>7</v>
      </c>
      <c r="L62">
        <f>CONCATENATE(Wycena!E18,Wycena!F18)</f>
      </c>
    </row>
    <row r="63" spans="3:12" ht="12.75">
      <c r="C63" s="55" t="s">
        <v>55</v>
      </c>
      <c r="D63" s="56" t="s">
        <v>58</v>
      </c>
      <c r="E63" s="50" t="s">
        <v>42</v>
      </c>
      <c r="G63">
        <f t="shared" si="0"/>
        <v>0</v>
      </c>
      <c r="H63" s="50" t="s">
        <v>42</v>
      </c>
      <c r="K63">
        <v>8</v>
      </c>
      <c r="L63">
        <f>CONCATENATE(Wycena!E19,Wycena!F19)</f>
      </c>
    </row>
    <row r="64" spans="3:12" ht="12.75">
      <c r="C64" s="55" t="s">
        <v>57</v>
      </c>
      <c r="D64" s="56" t="s">
        <v>58</v>
      </c>
      <c r="E64" s="50" t="s">
        <v>40</v>
      </c>
      <c r="G64">
        <f t="shared" si="0"/>
        <v>0</v>
      </c>
      <c r="H64" s="50" t="s">
        <v>40</v>
      </c>
      <c r="K64">
        <v>9</v>
      </c>
      <c r="L64">
        <f>CONCATENATE(Wycena!E20,Wycena!F20)</f>
      </c>
    </row>
    <row r="65" spans="11:12" ht="12.75">
      <c r="K65">
        <v>10</v>
      </c>
      <c r="L65">
        <f>CONCATENATE(Wycena!E21,Wycena!F21)</f>
      </c>
    </row>
    <row r="66" spans="11:12" ht="12.75">
      <c r="K66">
        <v>11</v>
      </c>
      <c r="L66">
        <f>CONCATENATE(Wycena!E22,Wycena!F22)</f>
      </c>
    </row>
    <row r="67" spans="11:12" ht="12.75">
      <c r="K67">
        <v>12</v>
      </c>
      <c r="L67">
        <f>CONCATENATE(Wycena!E23,Wycena!F23)</f>
      </c>
    </row>
    <row r="68" spans="11:12" ht="12.75">
      <c r="K68">
        <v>13</v>
      </c>
      <c r="L68">
        <f>CONCATENATE(Wycena!E24,Wycena!F24)</f>
      </c>
    </row>
    <row r="69" spans="11:12" ht="12.75">
      <c r="K69">
        <v>14</v>
      </c>
      <c r="L69">
        <f>CONCATENATE(Wycena!E25,Wycena!F25)</f>
      </c>
    </row>
    <row r="70" spans="11:12" ht="12.75">
      <c r="K70">
        <v>15</v>
      </c>
      <c r="L70">
        <f>CONCATENATE(Wycena!E26,Wycena!F26)</f>
      </c>
    </row>
    <row r="71" spans="11:12" ht="12.75">
      <c r="K71">
        <v>16</v>
      </c>
      <c r="L71" t="e">
        <f aca="true" t="shared" si="1" ref="L71:L77">#N/A</f>
        <v>#REF!</v>
      </c>
    </row>
    <row r="72" spans="11:12" ht="12.75">
      <c r="K72">
        <v>17</v>
      </c>
      <c r="L72" t="e">
        <f t="shared" si="1"/>
        <v>#REF!</v>
      </c>
    </row>
    <row r="73" spans="11:12" ht="12.75">
      <c r="K73">
        <v>18</v>
      </c>
      <c r="L73" t="e">
        <f t="shared" si="1"/>
        <v>#REF!</v>
      </c>
    </row>
    <row r="74" spans="11:12" ht="12.75">
      <c r="K74">
        <v>19</v>
      </c>
      <c r="L74" t="e">
        <f t="shared" si="1"/>
        <v>#REF!</v>
      </c>
    </row>
    <row r="75" spans="11:12" ht="12.75">
      <c r="K75">
        <v>20</v>
      </c>
      <c r="L75" t="e">
        <f t="shared" si="1"/>
        <v>#REF!</v>
      </c>
    </row>
    <row r="76" spans="11:12" ht="12.75">
      <c r="K76">
        <v>21</v>
      </c>
      <c r="L76" t="e">
        <f t="shared" si="1"/>
        <v>#REF!</v>
      </c>
    </row>
    <row r="77" spans="11:12" ht="12.75">
      <c r="K77">
        <v>22</v>
      </c>
      <c r="L77" t="e">
        <f t="shared" si="1"/>
        <v>#REF!</v>
      </c>
    </row>
  </sheetData>
  <sheetProtection selectLockedCells="1" selectUnlockedCells="1"/>
  <mergeCells count="1">
    <mergeCell ref="C29:D29"/>
  </mergeCells>
  <printOptions/>
  <pageMargins left="0.3541666666666667" right="0.31527777777777777" top="0.19652777777777777" bottom="0.315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2021-01-18T12:13:13Z</cp:lastPrinted>
  <dcterms:created xsi:type="dcterms:W3CDTF">2011-11-02T09:49:54Z</dcterms:created>
  <dcterms:modified xsi:type="dcterms:W3CDTF">2021-04-20T07:32:53Z</dcterms:modified>
  <cp:category/>
  <cp:version/>
  <cp:contentType/>
  <cp:contentStatus/>
  <cp:revision>313</cp:revision>
</cp:coreProperties>
</file>